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jazz/sites/2018/Sag/182Docs/18-02311/"/>
    </mc:Choice>
  </mc:AlternateContent>
  <bookViews>
    <workbookView xWindow="90" yWindow="15" windowWidth="9360" windowHeight="12090" tabRatio="623" firstSheet="4" activeTab="4"/>
  </bookViews>
  <sheets>
    <sheet name="Akad. i komm." sheetId="4" r:id="rId1"/>
    <sheet name="Akad. i reg." sheetId="6" r:id="rId2"/>
    <sheet name="Spec. og shef. kons. i komm." sheetId="5" r:id="rId3"/>
    <sheet name="Spec. og chef. kons. i reg." sheetId="7" r:id="rId4"/>
    <sheet name="Rådighedstillæg" sheetId="22" r:id="rId5"/>
    <sheet name="Stedtillæg grupper" sheetId="25" r:id="rId6"/>
    <sheet name="Ark1" sheetId="26" r:id="rId7"/>
  </sheets>
  <definedNames>
    <definedName name="Print_Area" localSheetId="0">'Akad. i komm.'!$A$1:$G$27</definedName>
    <definedName name="Print_Area" localSheetId="1">'Akad. i reg.'!$A$1:$G$27</definedName>
    <definedName name="Print_Area" localSheetId="4">Rådighedstillæg!$A$1:$I$31</definedName>
    <definedName name="Print_Area" localSheetId="3">'Spec. og chef. kons. i reg.'!$A$1:$G$19</definedName>
    <definedName name="Print_Area" localSheetId="2">'Spec. og shef. kons. i komm.'!$A$1:$G$19</definedName>
    <definedName name="_xlnm.Print_Area" localSheetId="0">'Akad. i komm.'!$A$1:$H$27</definedName>
    <definedName name="_xlnm.Print_Area" localSheetId="1">'Akad. i reg.'!$A$1:$G$26</definedName>
    <definedName name="_xlnm.Print_Area" localSheetId="4">Rådighedstillæg!$A$1:$I$28</definedName>
    <definedName name="_xlnm.Print_Area" localSheetId="3">'Spec. og chef. kons. i reg.'!$A$1:$G$19</definedName>
    <definedName name="_xlnm.Print_Area" localSheetId="2">'Spec. og shef. kons. i komm.'!$A$1:$G$19</definedName>
  </definedNames>
  <calcPr calcId="162913"/>
</workbook>
</file>

<file path=xl/calcChain.xml><?xml version="1.0" encoding="utf-8"?>
<calcChain xmlns="http://schemas.openxmlformats.org/spreadsheetml/2006/main">
  <c r="E12" i="5" l="1"/>
  <c r="E17" i="4" l="1"/>
  <c r="F25" i="22" l="1"/>
  <c r="F23" i="22"/>
  <c r="F21" i="22"/>
  <c r="F19" i="22"/>
  <c r="F17" i="22"/>
  <c r="G21" i="22" l="1"/>
  <c r="H21" i="22" s="1"/>
  <c r="G23" i="22"/>
  <c r="H23" i="22"/>
  <c r="G17" i="22"/>
  <c r="H17" i="22" s="1"/>
  <c r="G25" i="22"/>
  <c r="H25" i="22" s="1"/>
  <c r="G19" i="22"/>
  <c r="H19" i="22" s="1"/>
  <c r="F18" i="22"/>
  <c r="F20" i="22"/>
  <c r="F22" i="22"/>
  <c r="F24" i="22"/>
  <c r="F26" i="22"/>
  <c r="G22" i="22" l="1"/>
  <c r="H22" i="22"/>
  <c r="G20" i="22"/>
  <c r="H20" i="22" s="1"/>
  <c r="G26" i="22"/>
  <c r="H26" i="22" s="1"/>
  <c r="G18" i="22"/>
  <c r="H18" i="22" s="1"/>
  <c r="G24" i="22"/>
  <c r="H24" i="22" s="1"/>
  <c r="E15" i="6"/>
  <c r="F12" i="5" l="1"/>
  <c r="G12" i="5" s="1"/>
  <c r="E13" i="5" l="1"/>
  <c r="E14" i="7"/>
  <c r="E12" i="7"/>
  <c r="E23" i="6"/>
  <c r="E21" i="6"/>
  <c r="E19" i="6"/>
  <c r="E17" i="6"/>
  <c r="F12" i="7" l="1"/>
  <c r="G12" i="7"/>
  <c r="F14" i="7"/>
  <c r="G14" i="7" s="1"/>
  <c r="E20" i="6"/>
  <c r="F19" i="6"/>
  <c r="G19" i="6" s="1"/>
  <c r="E22" i="6"/>
  <c r="F21" i="6"/>
  <c r="G21" i="6" s="1"/>
  <c r="E16" i="6"/>
  <c r="F15" i="6"/>
  <c r="G15" i="6" s="1"/>
  <c r="E24" i="6"/>
  <c r="F23" i="6"/>
  <c r="G23" i="6" s="1"/>
  <c r="E18" i="6"/>
  <c r="F17" i="6"/>
  <c r="G17" i="6" s="1"/>
  <c r="E13" i="7"/>
  <c r="E15" i="7"/>
  <c r="F13" i="5"/>
  <c r="G13" i="5" s="1"/>
  <c r="E14" i="5"/>
  <c r="E23" i="4"/>
  <c r="E21" i="4"/>
  <c r="E19" i="4"/>
  <c r="E15" i="4"/>
  <c r="F15" i="7" l="1"/>
  <c r="G15" i="7" s="1"/>
  <c r="F22" i="6"/>
  <c r="G22" i="6"/>
  <c r="F24" i="6"/>
  <c r="G24" i="6" s="1"/>
  <c r="F18" i="6"/>
  <c r="G18" i="6"/>
  <c r="F16" i="6"/>
  <c r="G16" i="6" s="1"/>
  <c r="F20" i="6"/>
  <c r="G20" i="6"/>
  <c r="F14" i="5"/>
  <c r="G14" i="5"/>
  <c r="E15" i="5"/>
  <c r="F13" i="7"/>
  <c r="G13" i="7" s="1"/>
  <c r="E18" i="4"/>
  <c r="F17" i="4"/>
  <c r="G17" i="4" s="1"/>
  <c r="E16" i="4"/>
  <c r="F15" i="4"/>
  <c r="G15" i="4" s="1"/>
  <c r="E24" i="4"/>
  <c r="F23" i="4"/>
  <c r="G23" i="4" s="1"/>
  <c r="E20" i="4"/>
  <c r="F19" i="4"/>
  <c r="G19" i="4" s="1"/>
  <c r="E22" i="4"/>
  <c r="F21" i="4"/>
  <c r="G21" i="4" s="1"/>
  <c r="F15" i="5" l="1"/>
  <c r="G15" i="5"/>
  <c r="F20" i="4"/>
  <c r="G20" i="4"/>
  <c r="G22" i="4"/>
  <c r="F16" i="4"/>
  <c r="G16" i="4" s="1"/>
  <c r="F24" i="4"/>
  <c r="G24" i="4" s="1"/>
  <c r="F22" i="4"/>
  <c r="F18" i="4"/>
  <c r="G18" i="4" s="1"/>
</calcChain>
</file>

<file path=xl/sharedStrings.xml><?xml version="1.0" encoding="utf-8"?>
<sst xmlns="http://schemas.openxmlformats.org/spreadsheetml/2006/main" count="169" uniqueCount="93">
  <si>
    <t>Specialkonsulent</t>
  </si>
  <si>
    <t>Overenskomstansatte akademikere i kommuner</t>
  </si>
  <si>
    <t>Nyt lønsystem</t>
  </si>
  <si>
    <t>indbetales til pensionsordning</t>
  </si>
  <si>
    <t>Ancien-</t>
  </si>
  <si>
    <t>Årligt grund-</t>
  </si>
  <si>
    <t>Nettoløn</t>
  </si>
  <si>
    <t>Bidrag til</t>
  </si>
  <si>
    <t>nitet</t>
  </si>
  <si>
    <t>Løn-</t>
  </si>
  <si>
    <t>beløb, netto</t>
  </si>
  <si>
    <t xml:space="preserve">til </t>
  </si>
  <si>
    <t>pension</t>
  </si>
  <si>
    <t>år</t>
  </si>
  <si>
    <t>trin</t>
  </si>
  <si>
    <t>udbetaling</t>
  </si>
  <si>
    <t>Aflønningsperiode</t>
  </si>
  <si>
    <t>akademikere generelt</t>
  </si>
  <si>
    <r>
      <t>Valgfri pension på</t>
    </r>
    <r>
      <rPr>
        <b/>
        <sz val="11"/>
        <color theme="1"/>
        <rFont val="Calibri"/>
        <family val="2"/>
        <scheme val="minor"/>
      </rPr>
      <t xml:space="preserve"> </t>
    </r>
  </si>
  <si>
    <t>ugentlig arbejdstid 37 timer</t>
  </si>
  <si>
    <r>
      <t xml:space="preserve">Reguleringsprocent </t>
    </r>
    <r>
      <rPr>
        <b/>
        <sz val="11"/>
        <color theme="1"/>
        <rFont val="Calibri"/>
        <family val="2"/>
        <scheme val="minor"/>
      </rPr>
      <t/>
    </r>
  </si>
  <si>
    <t>Special og chefkonsulenter</t>
  </si>
  <si>
    <t>Overenskomstansatte i kommuner</t>
  </si>
  <si>
    <t>Satser pr.</t>
  </si>
  <si>
    <t>Grundbeløb</t>
  </si>
  <si>
    <t>Samlet bidrag</t>
  </si>
  <si>
    <t xml:space="preserve">netto pr. </t>
  </si>
  <si>
    <t>til</t>
  </si>
  <si>
    <t>til pension</t>
  </si>
  <si>
    <t>Ansættelse som</t>
  </si>
  <si>
    <t>31.03.2000</t>
  </si>
  <si>
    <t>Chefkonsulent</t>
  </si>
  <si>
    <t>Overenskomstansatte akademikere i Regioner</t>
  </si>
  <si>
    <t>Gruppe 1</t>
  </si>
  <si>
    <t>Gruppe 2</t>
  </si>
  <si>
    <t>Gruppe 3</t>
  </si>
  <si>
    <t>Gruppe 4</t>
  </si>
  <si>
    <t>Overenskomstansatte i Regioner</t>
  </si>
  <si>
    <t>Rådighedstillæg - lokalt aftalt</t>
  </si>
  <si>
    <t/>
  </si>
  <si>
    <t>Aflønningsperiode*</t>
  </si>
  <si>
    <t>Valgfri pension*</t>
  </si>
  <si>
    <t>på</t>
  </si>
  <si>
    <t>Reguleringsprocent</t>
  </si>
  <si>
    <t>timer</t>
  </si>
  <si>
    <t xml:space="preserve"> </t>
  </si>
  <si>
    <t>*) Under "skalaer" i den kommunale lønberegner kan disse parametre vælges anderledes</t>
  </si>
  <si>
    <t>Gruppe 0</t>
  </si>
  <si>
    <t>Stedtillægsgrupper</t>
  </si>
  <si>
    <t>Regioner og kommuner</t>
  </si>
  <si>
    <t>Gruppen følger arbejdsstedets placering</t>
  </si>
  <si>
    <t>Region Hovedstaden</t>
  </si>
  <si>
    <t xml:space="preserve">Gruppe 4 </t>
  </si>
  <si>
    <t xml:space="preserve">Albertslund, Ballerup, Brøndby, Dragør, Egedal, Frederiksberg, </t>
  </si>
  <si>
    <t>Furesø, Gentofte, Gladsaxe, Glostrup, Herlev Hvidovre Høje-Tåstrup,</t>
  </si>
  <si>
    <t>Ishøj, København, Lyngby-Taarbæk, Rudersdal, Rødovre, Tårnby</t>
  </si>
  <si>
    <t>Vallensbæk</t>
  </si>
  <si>
    <t>Allerød, Fredensborg, Frederikssund, Frederiksværk-Hundested</t>
  </si>
  <si>
    <t>Gribskov, Helsingør, Hillerød, Hørsholm</t>
  </si>
  <si>
    <t>Bornholm</t>
  </si>
  <si>
    <t>Region Sjælland</t>
  </si>
  <si>
    <t>Greve</t>
  </si>
  <si>
    <t>Køge, Lejre, Roskilde, Solrød</t>
  </si>
  <si>
    <t>Kalundborg, Næstved, Slagelse</t>
  </si>
  <si>
    <t xml:space="preserve">Faxe, Guldborgsund, Holbæk, Lolland, Odsherred, Ringsted, Sorø,  </t>
  </si>
  <si>
    <t>Stevns, Vordingborg</t>
  </si>
  <si>
    <t>Region Syddanmark</t>
  </si>
  <si>
    <t>Esbjerg, Faaborg Midtfyn, Kerteminde, Nyborg, Odense, Sønderborg</t>
  </si>
  <si>
    <t>Assens, Billund, Bogense, Fanø, Fredericia, Haderslev, Kolding</t>
  </si>
  <si>
    <t>Langeland, Middelfart, Svendborg, Tønder, Varde, Vejen, Vejle, Ærø</t>
  </si>
  <si>
    <t>Aabenraa</t>
  </si>
  <si>
    <t>Region Midtjylland</t>
  </si>
  <si>
    <t>Århus</t>
  </si>
  <si>
    <t>Skanderborg</t>
  </si>
  <si>
    <t xml:space="preserve">Faurskov, Hedensted, Herning, Holstebro, Horsens, Ikast-Brande, </t>
  </si>
  <si>
    <t xml:space="preserve">Lemvig, Norddjurs, Odder, Randers, Ringkøbing-Skjern, Samsø, </t>
  </si>
  <si>
    <t>Silkeborg, Skive, Struer, Syddjurs, Viborg</t>
  </si>
  <si>
    <t>Region Nordjylland</t>
  </si>
  <si>
    <t>Frederikshavn, Aalborg</t>
  </si>
  <si>
    <t>Brønderslev-Dronninglund, Hjørring, Jammerlandbugt, Læsø,</t>
  </si>
  <si>
    <t xml:space="preserve"> Mariagerfjord, Morsø, Rebild, Thisted, Vesthimmerland</t>
  </si>
  <si>
    <t>2 og 3</t>
  </si>
  <si>
    <t>4 og 5</t>
  </si>
  <si>
    <t>6 og 7</t>
  </si>
  <si>
    <t>Note: Tallene og reguleringsprocent fås fra overenskomsterne hos rådgiverne i huset</t>
  </si>
  <si>
    <t>Ugentlig arbejdstid</t>
  </si>
  <si>
    <t>pension 1/4-19</t>
  </si>
  <si>
    <t>Bruttoløn</t>
  </si>
  <si>
    <t>inkl</t>
  </si>
  <si>
    <t>til pension 1/4-19</t>
  </si>
  <si>
    <t>1. oktober 2019</t>
  </si>
  <si>
    <t xml:space="preserve">Satser gældende fra: </t>
  </si>
  <si>
    <t>1.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</si>
</sst>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6]mmmm\ yyyy;@"/>
    <numFmt numFmtId="165" formatCode="#,##0;#,##0;&quot; 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color rgb="FFFF0000"/>
      <name val="Calibri"/>
      <family val="2"/>
      <scheme val="minor"/>
    </font>
    <font>
      <b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10" fontId="0" fillId="0" borderId="0" xfId="0" applyNumberFormat="1"/>
    <xf numFmtId="3" fontId="0" fillId="0" borderId="0" xfId="0" applyNumberFormat="1"/>
    <xf numFmtId="4" fontId="0" fillId="0" borderId="0" xfId="0" applyNumberFormat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0" fontId="1" fillId="0" borderId="0" xfId="0" applyNumberFormat="1" applyFont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/>
    <xf numFmtId="0" fontId="0" fillId="0" borderId="16" xfId="0" applyBorder="1"/>
    <xf numFmtId="0" fontId="0" fillId="0" borderId="19" xfId="0" applyBorder="1"/>
    <xf numFmtId="0" fontId="0" fillId="0" borderId="17" xfId="0" applyBorder="1"/>
    <xf numFmtId="4" fontId="0" fillId="0" borderId="17" xfId="0" applyNumberFormat="1" applyBorder="1"/>
    <xf numFmtId="10" fontId="0" fillId="0" borderId="19" xfId="0" applyNumberFormat="1" applyBorder="1"/>
    <xf numFmtId="3" fontId="0" fillId="0" borderId="17" xfId="0" applyNumberFormat="1" applyBorder="1"/>
    <xf numFmtId="0" fontId="1" fillId="0" borderId="7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17" fontId="0" fillId="0" borderId="19" xfId="0" applyNumberFormat="1" applyBorder="1"/>
    <xf numFmtId="0" fontId="2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"/>
    </xf>
    <xf numFmtId="0" fontId="3" fillId="2" borderId="23" xfId="0" applyFont="1" applyFill="1" applyBorder="1"/>
    <xf numFmtId="0" fontId="0" fillId="2" borderId="21" xfId="0" applyFill="1" applyBorder="1"/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left"/>
    </xf>
    <xf numFmtId="0" fontId="3" fillId="2" borderId="26" xfId="0" applyFont="1" applyFill="1" applyBorder="1"/>
    <xf numFmtId="0" fontId="0" fillId="2" borderId="26" xfId="0" applyFill="1" applyBorder="1"/>
    <xf numFmtId="0" fontId="0" fillId="2" borderId="27" xfId="0" applyFill="1" applyBorder="1"/>
    <xf numFmtId="0" fontId="3" fillId="2" borderId="28" xfId="0" applyFont="1" applyFill="1" applyBorder="1" applyAlignment="1">
      <alignment horizontal="left"/>
    </xf>
    <xf numFmtId="0" fontId="3" fillId="2" borderId="0" xfId="0" applyFont="1" applyFill="1" applyBorder="1"/>
    <xf numFmtId="0" fontId="0" fillId="2" borderId="29" xfId="0" applyFill="1" applyBorder="1"/>
    <xf numFmtId="0" fontId="3" fillId="2" borderId="30" xfId="0" applyFont="1" applyFill="1" applyBorder="1" applyAlignment="1">
      <alignment horizontal="left"/>
    </xf>
    <xf numFmtId="0" fontId="3" fillId="2" borderId="31" xfId="0" applyFont="1" applyFill="1" applyBorder="1"/>
    <xf numFmtId="0" fontId="0" fillId="2" borderId="31" xfId="0" applyFill="1" applyBorder="1"/>
    <xf numFmtId="0" fontId="0" fillId="2" borderId="32" xfId="0" applyFill="1" applyBorder="1"/>
    <xf numFmtId="0" fontId="3" fillId="2" borderId="24" xfId="0" applyFont="1" applyFill="1" applyBorder="1" applyAlignment="1">
      <alignment horizontal="left"/>
    </xf>
    <xf numFmtId="0" fontId="3" fillId="2" borderId="33" xfId="0" applyFont="1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0" xfId="0" applyFill="1" applyBorder="1" applyAlignment="1">
      <alignment horizontal="right"/>
    </xf>
    <xf numFmtId="0" fontId="4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center"/>
      <protection hidden="1"/>
    </xf>
    <xf numFmtId="10" fontId="4" fillId="2" borderId="0" xfId="0" applyNumberFormat="1" applyFont="1" applyFill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right" indent="1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left" indent="1"/>
      <protection hidden="1"/>
    </xf>
    <xf numFmtId="0" fontId="0" fillId="2" borderId="0" xfId="0" applyFill="1" applyAlignment="1" applyProtection="1">
      <alignment horizontal="center"/>
      <protection hidden="1"/>
    </xf>
    <xf numFmtId="0" fontId="8" fillId="2" borderId="8" xfId="0" applyFont="1" applyFill="1" applyBorder="1" applyProtection="1">
      <protection hidden="1"/>
    </xf>
    <xf numFmtId="0" fontId="8" fillId="2" borderId="9" xfId="0" applyFont="1" applyFill="1" applyBorder="1" applyProtection="1">
      <protection hidden="1"/>
    </xf>
    <xf numFmtId="0" fontId="8" fillId="2" borderId="9" xfId="0" applyFont="1" applyFill="1" applyBorder="1" applyAlignment="1" applyProtection="1">
      <alignment horizontal="right"/>
      <protection hidden="1"/>
    </xf>
    <xf numFmtId="0" fontId="8" fillId="2" borderId="41" xfId="0" applyFont="1" applyFill="1" applyBorder="1" applyAlignment="1" applyProtection="1">
      <alignment horizontal="right"/>
      <protection hidden="1"/>
    </xf>
    <xf numFmtId="0" fontId="8" fillId="2" borderId="1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right"/>
      <protection hidden="1"/>
    </xf>
    <xf numFmtId="0" fontId="8" fillId="2" borderId="42" xfId="0" applyFont="1" applyFill="1" applyBorder="1" applyAlignment="1" applyProtection="1">
      <alignment horizontal="right"/>
      <protection hidden="1"/>
    </xf>
    <xf numFmtId="0" fontId="8" fillId="2" borderId="11" xfId="0" applyFont="1" applyFill="1" applyBorder="1" applyAlignment="1" applyProtection="1">
      <alignment horizontal="center"/>
      <protection hidden="1"/>
    </xf>
    <xf numFmtId="0" fontId="8" fillId="2" borderId="12" xfId="0" applyFont="1" applyFill="1" applyBorder="1" applyAlignment="1" applyProtection="1">
      <alignment horizontal="center"/>
      <protection hidden="1"/>
    </xf>
    <xf numFmtId="164" fontId="8" fillId="2" borderId="12" xfId="0" applyNumberFormat="1" applyFont="1" applyFill="1" applyBorder="1" applyAlignment="1" applyProtection="1">
      <alignment horizontal="right"/>
      <protection hidden="1"/>
    </xf>
    <xf numFmtId="0" fontId="8" fillId="2" borderId="12" xfId="0" applyFont="1" applyFill="1" applyBorder="1" applyAlignment="1" applyProtection="1">
      <alignment horizontal="right"/>
      <protection hidden="1"/>
    </xf>
    <xf numFmtId="10" fontId="9" fillId="2" borderId="12" xfId="0" applyNumberFormat="1" applyFont="1" applyFill="1" applyBorder="1" applyAlignment="1" applyProtection="1">
      <alignment horizontal="right"/>
      <protection hidden="1"/>
    </xf>
    <xf numFmtId="0" fontId="8" fillId="2" borderId="43" xfId="0" applyFont="1" applyFill="1" applyBorder="1" applyAlignment="1" applyProtection="1">
      <alignment horizontal="right"/>
      <protection hidden="1"/>
    </xf>
    <xf numFmtId="165" fontId="0" fillId="2" borderId="13" xfId="0" applyNumberFormat="1" applyFill="1" applyBorder="1" applyAlignment="1" applyProtection="1">
      <alignment horizontal="center"/>
      <protection hidden="1"/>
    </xf>
    <xf numFmtId="0" fontId="0" fillId="2" borderId="14" xfId="0" applyFill="1" applyBorder="1" applyAlignment="1" applyProtection="1">
      <alignment horizontal="center"/>
      <protection hidden="1"/>
    </xf>
    <xf numFmtId="165" fontId="10" fillId="2" borderId="14" xfId="0" applyNumberFormat="1" applyFont="1" applyFill="1" applyBorder="1" applyProtection="1">
      <protection hidden="1"/>
    </xf>
    <xf numFmtId="0" fontId="0" fillId="2" borderId="14" xfId="0" applyFill="1" applyBorder="1" applyProtection="1">
      <protection hidden="1"/>
    </xf>
    <xf numFmtId="4" fontId="0" fillId="0" borderId="14" xfId="0" applyNumberFormat="1" applyBorder="1"/>
    <xf numFmtId="4" fontId="0" fillId="0" borderId="15" xfId="0" applyNumberFormat="1" applyBorder="1"/>
    <xf numFmtId="165" fontId="0" fillId="2" borderId="0" xfId="0" applyNumberFormat="1" applyFill="1" applyBorder="1" applyAlignment="1" applyProtection="1">
      <alignment horizontal="center"/>
      <protection hidden="1"/>
    </xf>
    <xf numFmtId="165" fontId="10" fillId="2" borderId="0" xfId="0" applyNumberFormat="1" applyFont="1" applyFill="1" applyBorder="1" applyProtection="1">
      <protection hidden="1"/>
    </xf>
    <xf numFmtId="4" fontId="0" fillId="0" borderId="13" xfId="0" applyNumberFormat="1" applyBorder="1"/>
    <xf numFmtId="165" fontId="0" fillId="2" borderId="14" xfId="0" applyNumberFormat="1" applyFill="1" applyBorder="1" applyAlignment="1" applyProtection="1">
      <alignment horizontal="center"/>
      <protection hidden="1"/>
    </xf>
    <xf numFmtId="0" fontId="11" fillId="0" borderId="0" xfId="0" applyFont="1"/>
    <xf numFmtId="0" fontId="12" fillId="0" borderId="0" xfId="0" applyFont="1"/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35" xfId="0" applyFont="1" applyFill="1" applyBorder="1" applyAlignment="1" applyProtection="1">
      <alignment horizontal="center"/>
      <protection hidden="1"/>
    </xf>
    <xf numFmtId="0" fontId="4" fillId="2" borderId="36" xfId="0" applyFont="1" applyFill="1" applyBorder="1" applyAlignment="1" applyProtection="1">
      <alignment horizontal="center"/>
      <protection hidden="1"/>
    </xf>
    <xf numFmtId="0" fontId="4" fillId="2" borderId="37" xfId="0" applyFont="1" applyFill="1" applyBorder="1" applyAlignment="1" applyProtection="1">
      <alignment horizontal="center"/>
      <protection hidden="1"/>
    </xf>
    <xf numFmtId="0" fontId="4" fillId="2" borderId="38" xfId="0" applyFont="1" applyFill="1" applyBorder="1" applyAlignment="1" applyProtection="1">
      <alignment horizontal="center"/>
      <protection hidden="1"/>
    </xf>
    <xf numFmtId="0" fontId="4" fillId="2" borderId="39" xfId="0" applyFont="1" applyFill="1" applyBorder="1" applyAlignment="1" applyProtection="1">
      <alignment horizontal="center"/>
      <protection hidden="1"/>
    </xf>
    <xf numFmtId="0" fontId="4" fillId="2" borderId="4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66674</xdr:colOff>
      <xdr:row>0</xdr:row>
      <xdr:rowOff>123825</xdr:rowOff>
    </xdr:from>
    <xdr:to>
      <xdr:col>7</xdr:col>
      <xdr:colOff>390524</xdr:colOff>
      <xdr:row>6</xdr:row>
      <xdr:rowOff>180975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49" y="123825"/>
          <a:ext cx="1219200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57150</xdr:rowOff>
    </xdr:from>
    <xdr:to>
      <xdr:col>7</xdr:col>
      <xdr:colOff>428625</xdr:colOff>
      <xdr:row>6</xdr:row>
      <xdr:rowOff>114300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57150"/>
          <a:ext cx="1219200" cy="1219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7</xdr:col>
      <xdr:colOff>365544</xdr:colOff>
      <xdr:row>4</xdr:row>
      <xdr:rowOff>149884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6557" y="0"/>
          <a:ext cx="1219200" cy="1219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7</xdr:col>
      <xdr:colOff>390525</xdr:colOff>
      <xdr:row>4</xdr:row>
      <xdr:rowOff>66675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0"/>
          <a:ext cx="1219200" cy="1219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323169</xdr:colOff>
      <xdr:row>0</xdr:row>
      <xdr:rowOff>17009</xdr:rowOff>
    </xdr:from>
    <xdr:to>
      <xdr:col>8</xdr:col>
      <xdr:colOff>569799</xdr:colOff>
      <xdr:row>0</xdr:row>
      <xdr:rowOff>943996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5959" y="17009"/>
          <a:ext cx="926987" cy="92698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1019174</xdr:colOff>
      <xdr:row>0</xdr:row>
      <xdr:rowOff>19050</xdr:rowOff>
    </xdr:from>
    <xdr:to>
      <xdr:col>4</xdr:col>
      <xdr:colOff>1924049</xdr:colOff>
      <xdr:row>3</xdr:row>
      <xdr:rowOff>38100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4" y="19050"/>
          <a:ext cx="90487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view="pageBreakPreview" zoomScaleNormal="100" zoomScaleSheetLayoutView="100" workbookViewId="0">
      <selection activeCell="E8" sqref="E8"/>
    </sheetView>
  </sheetViews>
  <sheetFormatPr defaultRowHeight="15" x14ac:dyDescent="0.25"/>
  <cols>
    <col min="3" max="3" width="11.140625" customWidth="1"/>
    <col min="4" max="4" width="20" customWidth="1"/>
    <col min="5" max="5" width="16.42578125" customWidth="1"/>
    <col min="6" max="6" width="14.42578125" customWidth="1"/>
    <col min="7" max="7" width="13.42578125" customWidth="1"/>
    <col min="8" max="8" width="11.85546875" customWidth="1"/>
    <col min="9" max="9" width="10.140625" bestFit="1" customWidth="1"/>
  </cols>
  <sheetData>
    <row r="1" spans="2:7" ht="15.75" thickBot="1" x14ac:dyDescent="0.3"/>
    <row r="2" spans="2:7" ht="15.75" thickBot="1" x14ac:dyDescent="0.3">
      <c r="B2" s="28" t="s">
        <v>1</v>
      </c>
      <c r="C2" s="6"/>
      <c r="D2" s="7"/>
      <c r="E2" s="7"/>
    </row>
    <row r="3" spans="2:7" x14ac:dyDescent="0.25">
      <c r="D3" s="1"/>
      <c r="E3" s="1"/>
    </row>
    <row r="4" spans="2:7" x14ac:dyDescent="0.25">
      <c r="B4" s="31" t="s">
        <v>2</v>
      </c>
      <c r="C4" s="8"/>
      <c r="D4" s="1"/>
      <c r="E4" s="1"/>
    </row>
    <row r="5" spans="2:7" x14ac:dyDescent="0.25">
      <c r="B5" s="32" t="s">
        <v>17</v>
      </c>
      <c r="C5" s="9"/>
      <c r="D5" s="1"/>
      <c r="E5" s="1"/>
    </row>
    <row r="7" spans="2:7" x14ac:dyDescent="0.25">
      <c r="B7" t="s">
        <v>16</v>
      </c>
      <c r="E7" s="5" t="s">
        <v>90</v>
      </c>
      <c r="F7" s="5"/>
    </row>
    <row r="9" spans="2:7" x14ac:dyDescent="0.25">
      <c r="B9" t="s">
        <v>18</v>
      </c>
      <c r="D9" s="15">
        <v>2.23E-2</v>
      </c>
      <c r="E9" t="s">
        <v>3</v>
      </c>
      <c r="F9" s="2"/>
    </row>
    <row r="10" spans="2:7" x14ac:dyDescent="0.25">
      <c r="B10" t="s">
        <v>20</v>
      </c>
      <c r="D10" s="5">
        <v>1.3908609999999999</v>
      </c>
    </row>
    <row r="11" spans="2:7" ht="15.75" thickBot="1" x14ac:dyDescent="0.3"/>
    <row r="12" spans="2:7" x14ac:dyDescent="0.25">
      <c r="B12" s="21" t="s">
        <v>4</v>
      </c>
      <c r="C12" s="21"/>
      <c r="D12" s="21" t="s">
        <v>5</v>
      </c>
      <c r="E12" s="21" t="s">
        <v>6</v>
      </c>
      <c r="F12" s="21" t="s">
        <v>7</v>
      </c>
      <c r="G12" s="21" t="s">
        <v>87</v>
      </c>
    </row>
    <row r="13" spans="2:7" x14ac:dyDescent="0.25">
      <c r="B13" s="22" t="s">
        <v>8</v>
      </c>
      <c r="C13" s="22" t="s">
        <v>9</v>
      </c>
      <c r="D13" s="22" t="s">
        <v>10</v>
      </c>
      <c r="E13" s="22" t="s">
        <v>11</v>
      </c>
      <c r="F13" s="22" t="s">
        <v>86</v>
      </c>
      <c r="G13" s="22" t="s">
        <v>88</v>
      </c>
    </row>
    <row r="14" spans="2:7" ht="15.75" thickBot="1" x14ac:dyDescent="0.3">
      <c r="B14" s="23" t="s">
        <v>13</v>
      </c>
      <c r="C14" s="23" t="s">
        <v>14</v>
      </c>
      <c r="D14" s="33">
        <v>36586</v>
      </c>
      <c r="E14" s="23" t="s">
        <v>15</v>
      </c>
      <c r="F14" s="26">
        <v>0.18629999999999999</v>
      </c>
      <c r="G14" s="23" t="s">
        <v>12</v>
      </c>
    </row>
    <row r="15" spans="2:7" x14ac:dyDescent="0.25">
      <c r="B15" s="24">
        <v>1</v>
      </c>
      <c r="C15" s="24">
        <v>4</v>
      </c>
      <c r="D15" s="25">
        <v>235185</v>
      </c>
      <c r="E15" s="25">
        <f>SUM(D15*D10)</f>
        <v>327109.64428499999</v>
      </c>
      <c r="F15" s="25">
        <f>SUM(E15*F14)</f>
        <v>60940.526730295496</v>
      </c>
      <c r="G15" s="25">
        <f>E15+F15</f>
        <v>388050.17101529549</v>
      </c>
    </row>
    <row r="16" spans="2:7" x14ac:dyDescent="0.25">
      <c r="D16" s="4"/>
      <c r="E16" s="25">
        <f>SUM(E15/12)</f>
        <v>27259.137023749998</v>
      </c>
      <c r="F16" s="25">
        <f>SUM(E16*F14)</f>
        <v>5078.3772275246247</v>
      </c>
      <c r="G16" s="25">
        <f t="shared" ref="G16:G24" si="0">E16+F16</f>
        <v>32337.514251274624</v>
      </c>
    </row>
    <row r="17" spans="2:7" x14ac:dyDescent="0.25">
      <c r="B17" s="24">
        <v>2</v>
      </c>
      <c r="C17" s="24">
        <v>4</v>
      </c>
      <c r="D17" s="25">
        <v>235185</v>
      </c>
      <c r="E17" s="25">
        <f>SUM(D17*D10)</f>
        <v>327109.64428499999</v>
      </c>
      <c r="F17" s="25">
        <f>SUM(E17*F14)</f>
        <v>60940.526730295496</v>
      </c>
      <c r="G17" s="25">
        <f t="shared" si="0"/>
        <v>388050.17101529549</v>
      </c>
    </row>
    <row r="18" spans="2:7" x14ac:dyDescent="0.25">
      <c r="D18" s="4"/>
      <c r="E18" s="25">
        <f>SUM(E17/12)</f>
        <v>27259.137023749998</v>
      </c>
      <c r="F18" s="25">
        <f>SUM(E18*F14)</f>
        <v>5078.3772275246247</v>
      </c>
      <c r="G18" s="25">
        <f t="shared" si="0"/>
        <v>32337.514251274624</v>
      </c>
    </row>
    <row r="19" spans="2:7" x14ac:dyDescent="0.25">
      <c r="B19" s="24">
        <v>3</v>
      </c>
      <c r="C19" s="24">
        <v>5</v>
      </c>
      <c r="D19" s="25">
        <v>250483</v>
      </c>
      <c r="E19" s="25">
        <f>SUM(D19*D10)</f>
        <v>348387.03586299997</v>
      </c>
      <c r="F19" s="25">
        <f>SUM(E19*F14)</f>
        <v>64904.50478127689</v>
      </c>
      <c r="G19" s="25">
        <f t="shared" si="0"/>
        <v>413291.54064427689</v>
      </c>
    </row>
    <row r="20" spans="2:7" x14ac:dyDescent="0.25">
      <c r="D20" s="4"/>
      <c r="E20" s="25">
        <f>SUM(E19/12)</f>
        <v>29032.252988583332</v>
      </c>
      <c r="F20" s="25">
        <f>SUM(E20*F14)</f>
        <v>5408.7087317730748</v>
      </c>
      <c r="G20" s="25">
        <f t="shared" si="0"/>
        <v>34440.961720356405</v>
      </c>
    </row>
    <row r="21" spans="2:7" x14ac:dyDescent="0.25">
      <c r="B21" s="24">
        <v>4</v>
      </c>
      <c r="C21" s="24">
        <v>6</v>
      </c>
      <c r="D21" s="25">
        <v>263139</v>
      </c>
      <c r="E21" s="25">
        <f>SUM(D21*D10)</f>
        <v>365989.77267899999</v>
      </c>
      <c r="F21" s="25">
        <f>SUM(E21*F14)</f>
        <v>68183.894650097689</v>
      </c>
      <c r="G21" s="25">
        <f t="shared" si="0"/>
        <v>434173.66732909769</v>
      </c>
    </row>
    <row r="22" spans="2:7" x14ac:dyDescent="0.25">
      <c r="D22" s="4"/>
      <c r="E22" s="25">
        <f>SUM(E21/12)</f>
        <v>30499.14772325</v>
      </c>
      <c r="F22" s="25">
        <f>SUM(E22*F14)</f>
        <v>5681.9912208414744</v>
      </c>
      <c r="G22" s="25">
        <f t="shared" si="0"/>
        <v>36181.138944091472</v>
      </c>
    </row>
    <row r="23" spans="2:7" x14ac:dyDescent="0.25">
      <c r="B23" s="24">
        <v>5</v>
      </c>
      <c r="C23" s="24">
        <v>8</v>
      </c>
      <c r="D23" s="25">
        <v>287462</v>
      </c>
      <c r="E23" s="25">
        <f>SUM(D23*D10)</f>
        <v>399819.68478199997</v>
      </c>
      <c r="F23" s="25">
        <f>SUM(E23*F14)</f>
        <v>74486.407274886587</v>
      </c>
      <c r="G23" s="25">
        <f t="shared" si="0"/>
        <v>474306.09205688653</v>
      </c>
    </row>
    <row r="24" spans="2:7" x14ac:dyDescent="0.25">
      <c r="D24" s="4"/>
      <c r="E24" s="25">
        <f>SUM(E23/12)</f>
        <v>33318.307065166664</v>
      </c>
      <c r="F24" s="25">
        <f>SUM(E24*F14)</f>
        <v>6207.200606240549</v>
      </c>
      <c r="G24" s="25">
        <f t="shared" si="0"/>
        <v>39525.507671407213</v>
      </c>
    </row>
    <row r="28" spans="2:7" x14ac:dyDescent="0.25">
      <c r="B28" s="103" t="s">
        <v>84</v>
      </c>
    </row>
    <row r="30" spans="2:7" x14ac:dyDescent="0.25">
      <c r="C30" s="103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view="pageBreakPreview" zoomScaleNormal="100" zoomScaleSheetLayoutView="100" workbookViewId="0">
      <selection activeCell="F10" sqref="F10"/>
    </sheetView>
  </sheetViews>
  <sheetFormatPr defaultRowHeight="15" x14ac:dyDescent="0.25"/>
  <cols>
    <col min="2" max="2" width="10.85546875" customWidth="1"/>
    <col min="3" max="3" width="10.7109375" customWidth="1"/>
    <col min="4" max="4" width="13.140625" customWidth="1"/>
    <col min="5" max="5" width="13.28515625" customWidth="1"/>
    <col min="6" max="6" width="12.42578125" customWidth="1"/>
    <col min="7" max="7" width="11.85546875" customWidth="1"/>
    <col min="8" max="8" width="10.85546875" customWidth="1"/>
  </cols>
  <sheetData>
    <row r="1" spans="2:8" ht="15.75" thickBot="1" x14ac:dyDescent="0.3"/>
    <row r="2" spans="2:8" ht="15.75" thickBot="1" x14ac:dyDescent="0.3">
      <c r="B2" s="28" t="s">
        <v>32</v>
      </c>
      <c r="C2" s="29"/>
      <c r="D2" s="30"/>
      <c r="E2" s="7"/>
      <c r="H2" s="1"/>
    </row>
    <row r="4" spans="2:8" x14ac:dyDescent="0.25">
      <c r="B4" s="31" t="s">
        <v>2</v>
      </c>
      <c r="C4" s="8"/>
    </row>
    <row r="5" spans="2:8" x14ac:dyDescent="0.25">
      <c r="B5" s="32" t="s">
        <v>17</v>
      </c>
      <c r="C5" s="9"/>
    </row>
    <row r="7" spans="2:8" x14ac:dyDescent="0.25">
      <c r="B7" t="s">
        <v>16</v>
      </c>
      <c r="D7" s="5" t="s">
        <v>90</v>
      </c>
      <c r="F7" s="5"/>
    </row>
    <row r="9" spans="2:8" x14ac:dyDescent="0.25">
      <c r="B9" t="s">
        <v>18</v>
      </c>
      <c r="D9" s="15">
        <v>1.9300000000000001E-2</v>
      </c>
      <c r="E9" t="s">
        <v>3</v>
      </c>
      <c r="F9" s="2"/>
    </row>
    <row r="10" spans="2:8" x14ac:dyDescent="0.25">
      <c r="B10" t="s">
        <v>20</v>
      </c>
      <c r="D10" s="5">
        <v>1.0280750000000001</v>
      </c>
      <c r="E10" t="s">
        <v>19</v>
      </c>
    </row>
    <row r="11" spans="2:8" ht="15.75" thickBot="1" x14ac:dyDescent="0.3"/>
    <row r="12" spans="2:8" x14ac:dyDescent="0.25">
      <c r="B12" s="21" t="s">
        <v>4</v>
      </c>
      <c r="C12" s="21"/>
      <c r="D12" s="21" t="s">
        <v>5</v>
      </c>
      <c r="E12" s="21" t="s">
        <v>6</v>
      </c>
      <c r="F12" s="21" t="s">
        <v>7</v>
      </c>
      <c r="G12" s="21" t="s">
        <v>87</v>
      </c>
    </row>
    <row r="13" spans="2:8" x14ac:dyDescent="0.25">
      <c r="B13" s="22" t="s">
        <v>8</v>
      </c>
      <c r="C13" s="22" t="s">
        <v>9</v>
      </c>
      <c r="D13" s="22" t="s">
        <v>10</v>
      </c>
      <c r="E13" s="22" t="s">
        <v>11</v>
      </c>
      <c r="F13" s="22" t="s">
        <v>12</v>
      </c>
      <c r="G13" s="22" t="s">
        <v>88</v>
      </c>
    </row>
    <row r="14" spans="2:8" ht="15.75" thickBot="1" x14ac:dyDescent="0.3">
      <c r="B14" s="23" t="s">
        <v>13</v>
      </c>
      <c r="C14" s="23" t="s">
        <v>14</v>
      </c>
      <c r="D14" s="33">
        <v>43160</v>
      </c>
      <c r="E14" s="23" t="s">
        <v>15</v>
      </c>
      <c r="F14" s="26">
        <v>0.18459999999999999</v>
      </c>
      <c r="G14" s="23" t="s">
        <v>12</v>
      </c>
    </row>
    <row r="15" spans="2:8" x14ac:dyDescent="0.25">
      <c r="B15" s="24">
        <v>1</v>
      </c>
      <c r="C15" s="24">
        <v>4</v>
      </c>
      <c r="D15" s="25">
        <v>316113</v>
      </c>
      <c r="E15" s="25">
        <f>SUM(D15*D10)</f>
        <v>324987.87247500004</v>
      </c>
      <c r="F15" s="25">
        <f>SUM(E15*F14)</f>
        <v>59992.761258885002</v>
      </c>
      <c r="G15" s="25">
        <f>E15+F15</f>
        <v>384980.63373388501</v>
      </c>
    </row>
    <row r="16" spans="2:8" x14ac:dyDescent="0.25">
      <c r="D16" s="4"/>
      <c r="E16" s="25">
        <f>SUM(E15/12)</f>
        <v>27082.322706250005</v>
      </c>
      <c r="F16" s="25">
        <f>SUM(E16*F14)</f>
        <v>4999.3967715737508</v>
      </c>
      <c r="G16" s="25">
        <f t="shared" ref="G16:G23" si="0">E16+F16</f>
        <v>32081.719477823754</v>
      </c>
    </row>
    <row r="17" spans="2:7" x14ac:dyDescent="0.25">
      <c r="B17" s="24">
        <v>2</v>
      </c>
      <c r="C17" s="24">
        <v>4</v>
      </c>
      <c r="D17" s="25">
        <v>316113</v>
      </c>
      <c r="E17" s="25">
        <f>SUM(D17*D10)</f>
        <v>324987.87247500004</v>
      </c>
      <c r="F17" s="25">
        <f>SUM(E17*F14)</f>
        <v>59992.761258885002</v>
      </c>
      <c r="G17" s="25">
        <f t="shared" si="0"/>
        <v>384980.63373388501</v>
      </c>
    </row>
    <row r="18" spans="2:7" x14ac:dyDescent="0.25">
      <c r="D18" s="4"/>
      <c r="E18" s="25">
        <f>SUM(E17/12)</f>
        <v>27082.322706250005</v>
      </c>
      <c r="F18" s="25">
        <f>SUM(E18*F14)</f>
        <v>4999.3967715737508</v>
      </c>
      <c r="G18" s="25">
        <f t="shared" si="0"/>
        <v>32081.719477823754</v>
      </c>
    </row>
    <row r="19" spans="2:7" x14ac:dyDescent="0.25">
      <c r="B19" s="24">
        <v>3</v>
      </c>
      <c r="C19" s="24">
        <v>5</v>
      </c>
      <c r="D19" s="25">
        <v>336675</v>
      </c>
      <c r="E19" s="25">
        <f>SUM(D19*D10)</f>
        <v>346127.15062500001</v>
      </c>
      <c r="F19" s="25">
        <f>SUM(E19*F14)</f>
        <v>63895.072005374997</v>
      </c>
      <c r="G19" s="25">
        <f t="shared" si="0"/>
        <v>410022.22263037501</v>
      </c>
    </row>
    <row r="20" spans="2:7" x14ac:dyDescent="0.25">
      <c r="D20" s="4"/>
      <c r="E20" s="25">
        <f>SUM(E19/12)</f>
        <v>28843.92921875</v>
      </c>
      <c r="F20" s="25">
        <f>SUM(E20*F14)</f>
        <v>5324.5893337812495</v>
      </c>
      <c r="G20" s="25">
        <f t="shared" si="0"/>
        <v>34168.518552531248</v>
      </c>
    </row>
    <row r="21" spans="2:7" x14ac:dyDescent="0.25">
      <c r="B21" s="24">
        <v>4</v>
      </c>
      <c r="C21" s="24">
        <v>6</v>
      </c>
      <c r="D21" s="25">
        <v>353686</v>
      </c>
      <c r="E21" s="25">
        <f>SUM(D21*D10)</f>
        <v>363615.73445000005</v>
      </c>
      <c r="F21" s="25">
        <f>SUM(E21*F14)</f>
        <v>67123.464579470005</v>
      </c>
      <c r="G21" s="25">
        <f t="shared" si="0"/>
        <v>430739.19902947004</v>
      </c>
    </row>
    <row r="22" spans="2:7" x14ac:dyDescent="0.25">
      <c r="D22" s="4"/>
      <c r="E22" s="25">
        <f>SUM(E21/12)</f>
        <v>30301.311204166672</v>
      </c>
      <c r="F22" s="25">
        <f>SUM(E22*F14)</f>
        <v>5593.6220482891677</v>
      </c>
      <c r="G22" s="25">
        <f t="shared" si="0"/>
        <v>35894.933252455841</v>
      </c>
    </row>
    <row r="23" spans="2:7" x14ac:dyDescent="0.25">
      <c r="B23" s="24">
        <v>5</v>
      </c>
      <c r="C23" s="24">
        <v>8</v>
      </c>
      <c r="D23" s="25">
        <v>386379</v>
      </c>
      <c r="E23" s="25">
        <f>SUM(D23*D10)</f>
        <v>397226.590425</v>
      </c>
      <c r="F23" s="25">
        <f>SUM(E23*F14)</f>
        <v>73328.028592454997</v>
      </c>
      <c r="G23" s="25">
        <f t="shared" si="0"/>
        <v>470554.61901745503</v>
      </c>
    </row>
    <row r="24" spans="2:7" x14ac:dyDescent="0.25">
      <c r="D24" s="4"/>
      <c r="E24" s="25">
        <f>SUM(E23/12)</f>
        <v>33102.215868749998</v>
      </c>
      <c r="F24" s="25">
        <f>SUM(E24*F14)</f>
        <v>6110.6690493712495</v>
      </c>
      <c r="G24" s="25">
        <f>E24+F24</f>
        <v>39212.88491812125</v>
      </c>
    </row>
    <row r="28" spans="2:7" x14ac:dyDescent="0.25">
      <c r="B28" s="103" t="s">
        <v>84</v>
      </c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view="pageBreakPreview" zoomScale="106" zoomScaleNormal="100" zoomScaleSheetLayoutView="106" workbookViewId="0">
      <selection activeCell="D7" sqref="D7"/>
    </sheetView>
  </sheetViews>
  <sheetFormatPr defaultRowHeight="15" x14ac:dyDescent="0.25"/>
  <cols>
    <col min="4" max="4" width="12" customWidth="1"/>
    <col min="5" max="5" width="12.7109375" customWidth="1"/>
    <col min="6" max="6" width="16.5703125" customWidth="1"/>
    <col min="7" max="7" width="12.85546875" customWidth="1"/>
  </cols>
  <sheetData>
    <row r="1" spans="2:7" ht="29.25" customHeight="1" thickBot="1" x14ac:dyDescent="0.3">
      <c r="B1" s="19" t="s">
        <v>21</v>
      </c>
      <c r="C1" s="6"/>
      <c r="D1" s="7"/>
    </row>
    <row r="2" spans="2:7" x14ac:dyDescent="0.25">
      <c r="B2" s="1"/>
      <c r="C2" s="1"/>
      <c r="D2" s="1"/>
    </row>
    <row r="3" spans="2:7" ht="25.5" customHeight="1" x14ac:dyDescent="0.25">
      <c r="B3" s="18" t="s">
        <v>22</v>
      </c>
      <c r="C3" s="16"/>
      <c r="D3" s="16"/>
      <c r="E3" s="17"/>
    </row>
    <row r="4" spans="2:7" ht="15" customHeight="1" x14ac:dyDescent="0.25">
      <c r="B4" s="20"/>
      <c r="C4" s="1"/>
      <c r="D4" s="1"/>
      <c r="E4" s="1"/>
    </row>
    <row r="6" spans="2:7" x14ac:dyDescent="0.25">
      <c r="B6" t="s">
        <v>20</v>
      </c>
      <c r="D6" s="5">
        <v>1.3908609999999999</v>
      </c>
      <c r="E6" t="s">
        <v>19</v>
      </c>
    </row>
    <row r="7" spans="2:7" x14ac:dyDescent="0.25">
      <c r="B7" t="s">
        <v>23</v>
      </c>
      <c r="D7" s="5" t="s">
        <v>90</v>
      </c>
    </row>
    <row r="8" spans="2:7" ht="15.75" thickBot="1" x14ac:dyDescent="0.3"/>
    <row r="9" spans="2:7" x14ac:dyDescent="0.25">
      <c r="B9" s="10"/>
      <c r="C9" s="11"/>
      <c r="D9" s="21" t="s">
        <v>24</v>
      </c>
      <c r="E9" s="21" t="s">
        <v>6</v>
      </c>
      <c r="F9" s="21" t="s">
        <v>25</v>
      </c>
      <c r="G9" s="21" t="s">
        <v>87</v>
      </c>
    </row>
    <row r="10" spans="2:7" x14ac:dyDescent="0.25">
      <c r="B10" s="12"/>
      <c r="C10" s="1"/>
      <c r="D10" s="22" t="s">
        <v>26</v>
      </c>
      <c r="E10" s="22" t="s">
        <v>27</v>
      </c>
      <c r="F10" s="22" t="s">
        <v>89</v>
      </c>
      <c r="G10" s="22" t="s">
        <v>88</v>
      </c>
    </row>
    <row r="11" spans="2:7" ht="15.75" thickBot="1" x14ac:dyDescent="0.3">
      <c r="B11" s="13" t="s">
        <v>29</v>
      </c>
      <c r="C11" s="14"/>
      <c r="D11" s="23" t="s">
        <v>30</v>
      </c>
      <c r="E11" s="23" t="s">
        <v>15</v>
      </c>
      <c r="F11" s="26">
        <v>0.18629999999999999</v>
      </c>
      <c r="G11" s="23" t="s">
        <v>12</v>
      </c>
    </row>
    <row r="12" spans="2:7" x14ac:dyDescent="0.25">
      <c r="B12" s="24" t="s">
        <v>0</v>
      </c>
      <c r="C12" s="24"/>
      <c r="D12" s="27">
        <v>360900</v>
      </c>
      <c r="E12" s="25">
        <f>SUM(D12*D6)</f>
        <v>501961.73489999998</v>
      </c>
      <c r="F12" s="25">
        <f>SUM(E12*F11)</f>
        <v>93515.471211869997</v>
      </c>
      <c r="G12" s="25">
        <f>E12+F12</f>
        <v>595477.20611187001</v>
      </c>
    </row>
    <row r="13" spans="2:7" x14ac:dyDescent="0.25">
      <c r="D13" s="3"/>
      <c r="E13" s="25">
        <f>SUM(E12/12)</f>
        <v>41830.144574999998</v>
      </c>
      <c r="F13" s="25">
        <f>SUM(E13*F11)</f>
        <v>7792.9559343224992</v>
      </c>
      <c r="G13" s="25">
        <f t="shared" ref="G13:G15" si="0">E13+F13</f>
        <v>49623.100509322496</v>
      </c>
    </row>
    <row r="14" spans="2:7" x14ac:dyDescent="0.25">
      <c r="B14" s="24" t="s">
        <v>31</v>
      </c>
      <c r="C14" s="24"/>
      <c r="D14" s="27">
        <v>387900</v>
      </c>
      <c r="E14" s="25">
        <f>SUM(D14*D6)</f>
        <v>539514.98190000001</v>
      </c>
      <c r="F14" s="25">
        <f>SUM(E14*F11)</f>
        <v>100511.64112797</v>
      </c>
      <c r="G14" s="25">
        <f t="shared" si="0"/>
        <v>640026.62302796997</v>
      </c>
    </row>
    <row r="15" spans="2:7" x14ac:dyDescent="0.25">
      <c r="D15" s="4"/>
      <c r="E15" s="25">
        <f>SUM(E14/12)</f>
        <v>44959.581825000001</v>
      </c>
      <c r="F15" s="25">
        <f>SUM(E15*F11)</f>
        <v>8375.9700939974991</v>
      </c>
      <c r="G15" s="25">
        <f t="shared" si="0"/>
        <v>53335.551918997502</v>
      </c>
    </row>
    <row r="21" spans="2:2" x14ac:dyDescent="0.25">
      <c r="B21" s="103" t="s">
        <v>84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2" max="2" width="13" customWidth="1"/>
    <col min="4" max="4" width="11.5703125" customWidth="1"/>
    <col min="5" max="5" width="11.28515625" customWidth="1"/>
    <col min="6" max="6" width="11.7109375" customWidth="1"/>
    <col min="7" max="7" width="12.42578125" customWidth="1"/>
  </cols>
  <sheetData>
    <row r="1" spans="2:7" ht="29.25" customHeight="1" thickBot="1" x14ac:dyDescent="0.3">
      <c r="B1" s="19" t="s">
        <v>21</v>
      </c>
      <c r="C1" s="6"/>
      <c r="D1" s="7"/>
    </row>
    <row r="2" spans="2:7" x14ac:dyDescent="0.25">
      <c r="B2" s="1"/>
      <c r="C2" s="1"/>
      <c r="D2" s="1"/>
    </row>
    <row r="3" spans="2:7" ht="31.5" customHeight="1" x14ac:dyDescent="0.25">
      <c r="B3" s="18" t="s">
        <v>37</v>
      </c>
      <c r="C3" s="16"/>
      <c r="D3" s="16"/>
      <c r="E3" s="17"/>
    </row>
    <row r="4" spans="2:7" x14ac:dyDescent="0.25">
      <c r="B4" s="20"/>
      <c r="C4" s="1"/>
      <c r="D4" s="1"/>
      <c r="E4" s="1"/>
    </row>
    <row r="6" spans="2:7" x14ac:dyDescent="0.25">
      <c r="B6" t="s">
        <v>20</v>
      </c>
      <c r="D6" s="5">
        <v>1.0280750000000001</v>
      </c>
      <c r="E6" t="s">
        <v>19</v>
      </c>
    </row>
    <row r="7" spans="2:7" x14ac:dyDescent="0.25">
      <c r="B7" t="s">
        <v>91</v>
      </c>
      <c r="D7" s="5" t="s">
        <v>90</v>
      </c>
    </row>
    <row r="8" spans="2:7" ht="15.75" thickBot="1" x14ac:dyDescent="0.3"/>
    <row r="9" spans="2:7" x14ac:dyDescent="0.25">
      <c r="B9" s="10"/>
      <c r="C9" s="11"/>
      <c r="D9" s="21" t="s">
        <v>24</v>
      </c>
      <c r="E9" s="21" t="s">
        <v>6</v>
      </c>
      <c r="F9" s="21" t="s">
        <v>25</v>
      </c>
      <c r="G9" s="21" t="s">
        <v>87</v>
      </c>
    </row>
    <row r="10" spans="2:7" x14ac:dyDescent="0.25">
      <c r="B10" s="12"/>
      <c r="C10" s="1"/>
      <c r="D10" s="22" t="s">
        <v>26</v>
      </c>
      <c r="E10" s="22" t="s">
        <v>27</v>
      </c>
      <c r="F10" s="22" t="s">
        <v>28</v>
      </c>
      <c r="G10" s="22" t="s">
        <v>88</v>
      </c>
    </row>
    <row r="11" spans="2:7" ht="15.75" thickBot="1" x14ac:dyDescent="0.3">
      <c r="B11" s="13" t="s">
        <v>29</v>
      </c>
      <c r="C11" s="14"/>
      <c r="D11" s="23" t="s">
        <v>30</v>
      </c>
      <c r="E11" s="23" t="s">
        <v>15</v>
      </c>
      <c r="F11" s="26">
        <v>0.18459999999999999</v>
      </c>
      <c r="G11" s="23" t="s">
        <v>12</v>
      </c>
    </row>
    <row r="12" spans="2:7" x14ac:dyDescent="0.25">
      <c r="B12" s="24" t="s">
        <v>0</v>
      </c>
      <c r="C12" s="24"/>
      <c r="D12" s="27">
        <v>485087</v>
      </c>
      <c r="E12" s="25">
        <f>SUM(D12*D6)</f>
        <v>498705.81752500002</v>
      </c>
      <c r="F12" s="25">
        <f>SUM(E12*F11)</f>
        <v>92061.093915114994</v>
      </c>
      <c r="G12" s="25">
        <f>E12+F12</f>
        <v>590766.91144011496</v>
      </c>
    </row>
    <row r="13" spans="2:7" x14ac:dyDescent="0.25">
      <c r="D13" s="3"/>
      <c r="E13" s="25">
        <f>SUM(E12/12)</f>
        <v>41558.818127083337</v>
      </c>
      <c r="F13" s="25">
        <f>SUM(E13*F11)</f>
        <v>7671.7578262595835</v>
      </c>
      <c r="G13" s="25">
        <f t="shared" ref="G13:G15" si="0">E13+F13</f>
        <v>49230.575953342923</v>
      </c>
    </row>
    <row r="14" spans="2:7" x14ac:dyDescent="0.25">
      <c r="B14" s="24" t="s">
        <v>31</v>
      </c>
      <c r="C14" s="24"/>
      <c r="D14" s="27">
        <v>521378</v>
      </c>
      <c r="E14" s="25">
        <f>SUM(D14*D6)</f>
        <v>536015.68735000002</v>
      </c>
      <c r="F14" s="25">
        <f>SUM(E14*F11)</f>
        <v>98948.495884809992</v>
      </c>
      <c r="G14" s="25">
        <f t="shared" si="0"/>
        <v>634964.18323481001</v>
      </c>
    </row>
    <row r="15" spans="2:7" x14ac:dyDescent="0.25">
      <c r="D15" s="4"/>
      <c r="E15" s="25">
        <f>SUM(E14/12)</f>
        <v>44667.973945833335</v>
      </c>
      <c r="F15" s="25">
        <f>SUM(E15*F11)</f>
        <v>8245.7079904008333</v>
      </c>
      <c r="G15" s="25">
        <f t="shared" si="0"/>
        <v>52913.68193623417</v>
      </c>
    </row>
    <row r="20" spans="2:2" x14ac:dyDescent="0.25">
      <c r="B20" s="103" t="s">
        <v>84</v>
      </c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view="pageBreakPreview" topLeftCell="B4" zoomScale="112" zoomScaleNormal="100" zoomScaleSheetLayoutView="112" workbookViewId="0">
      <selection activeCell="I18" sqref="I18"/>
    </sheetView>
  </sheetViews>
  <sheetFormatPr defaultRowHeight="15" x14ac:dyDescent="0.25"/>
  <cols>
    <col min="7" max="7" width="10.28515625" customWidth="1"/>
    <col min="8" max="8" width="10.140625" customWidth="1"/>
    <col min="9" max="9" width="10.85546875" customWidth="1"/>
  </cols>
  <sheetData>
    <row r="1" spans="2:9" ht="75.75" customHeight="1" thickBot="1" x14ac:dyDescent="0.3"/>
    <row r="2" spans="2:9" ht="16.5" thickBot="1" x14ac:dyDescent="0.3">
      <c r="B2" s="105" t="s">
        <v>1</v>
      </c>
      <c r="C2" s="106"/>
      <c r="D2" s="106"/>
      <c r="E2" s="106"/>
      <c r="F2" s="106"/>
      <c r="G2" s="106"/>
      <c r="H2" s="106"/>
      <c r="I2" s="107"/>
    </row>
    <row r="3" spans="2:9" ht="15.75" thickBot="1" x14ac:dyDescent="0.3">
      <c r="B3" s="35"/>
      <c r="C3" s="35"/>
      <c r="D3" s="35"/>
      <c r="E3" s="35"/>
      <c r="F3" s="35"/>
      <c r="G3" s="35"/>
      <c r="H3" s="35"/>
      <c r="I3" s="35"/>
    </row>
    <row r="4" spans="2:9" ht="15.75" thickTop="1" x14ac:dyDescent="0.25">
      <c r="B4" s="108" t="s">
        <v>38</v>
      </c>
      <c r="C4" s="109"/>
      <c r="D4" s="109"/>
      <c r="E4" s="109"/>
      <c r="F4" s="109"/>
      <c r="G4" s="109"/>
      <c r="H4" s="109"/>
      <c r="I4" s="110"/>
    </row>
    <row r="5" spans="2:9" ht="15.75" thickBot="1" x14ac:dyDescent="0.3">
      <c r="B5" s="111" t="s">
        <v>39</v>
      </c>
      <c r="C5" s="112"/>
      <c r="D5" s="112"/>
      <c r="E5" s="112"/>
      <c r="F5" s="112"/>
      <c r="G5" s="112"/>
      <c r="H5" s="112"/>
      <c r="I5" s="113"/>
    </row>
    <row r="6" spans="2:9" ht="15.75" thickTop="1" x14ac:dyDescent="0.25">
      <c r="B6" s="66"/>
      <c r="C6" s="66"/>
      <c r="D6" s="66"/>
      <c r="E6" s="66"/>
      <c r="F6" s="67"/>
      <c r="G6" s="68"/>
      <c r="H6" s="68"/>
      <c r="I6" s="68"/>
    </row>
    <row r="7" spans="2:9" x14ac:dyDescent="0.25">
      <c r="B7" s="68" t="s">
        <v>40</v>
      </c>
      <c r="C7" s="68"/>
      <c r="D7" s="68"/>
      <c r="E7" s="5" t="s">
        <v>92</v>
      </c>
      <c r="F7" s="69"/>
      <c r="G7" s="35"/>
      <c r="H7" s="69"/>
      <c r="I7" s="68"/>
    </row>
    <row r="8" spans="2:9" x14ac:dyDescent="0.25">
      <c r="B8" s="68"/>
      <c r="C8" s="68"/>
      <c r="D8" s="68"/>
      <c r="E8" s="66"/>
      <c r="F8" s="69"/>
      <c r="G8" s="70" t="s">
        <v>39</v>
      </c>
      <c r="H8" s="69"/>
      <c r="I8" s="68"/>
    </row>
    <row r="9" spans="2:9" x14ac:dyDescent="0.25">
      <c r="B9" s="68"/>
      <c r="C9" s="71"/>
      <c r="D9" s="68"/>
      <c r="E9" s="66"/>
      <c r="F9" s="69"/>
      <c r="G9" s="35"/>
      <c r="H9" s="35"/>
      <c r="I9" s="71"/>
    </row>
    <row r="10" spans="2:9" x14ac:dyDescent="0.25">
      <c r="B10" s="68" t="s">
        <v>41</v>
      </c>
      <c r="C10" s="71"/>
      <c r="D10" s="68"/>
      <c r="E10" s="72" t="s">
        <v>42</v>
      </c>
      <c r="F10" s="73">
        <v>2.23E-2</v>
      </c>
      <c r="G10" s="74" t="s">
        <v>3</v>
      </c>
      <c r="H10" s="35"/>
      <c r="I10" s="71"/>
    </row>
    <row r="11" spans="2:9" x14ac:dyDescent="0.25">
      <c r="B11" s="68"/>
      <c r="C11" s="68"/>
      <c r="D11" s="68"/>
      <c r="E11" s="72"/>
      <c r="F11" s="69"/>
      <c r="G11" s="69"/>
      <c r="H11" s="69"/>
      <c r="I11" s="68"/>
    </row>
    <row r="12" spans="2:9" x14ac:dyDescent="0.25">
      <c r="B12" s="68" t="s">
        <v>43</v>
      </c>
      <c r="C12" s="71"/>
      <c r="D12" s="68"/>
      <c r="E12" s="104">
        <v>1.361675</v>
      </c>
      <c r="F12" s="69"/>
      <c r="G12" s="75" t="s">
        <v>85</v>
      </c>
      <c r="H12" s="76">
        <v>37</v>
      </c>
      <c r="I12" s="77" t="s">
        <v>44</v>
      </c>
    </row>
    <row r="13" spans="2:9" ht="15.75" thickBot="1" x14ac:dyDescent="0.3">
      <c r="B13" s="68"/>
      <c r="C13" s="68"/>
      <c r="D13" s="68"/>
      <c r="E13" s="78"/>
      <c r="F13" s="68"/>
      <c r="G13" s="68"/>
      <c r="H13" s="68"/>
      <c r="I13" s="68"/>
    </row>
    <row r="14" spans="2:9" x14ac:dyDescent="0.25">
      <c r="B14" s="79" t="s">
        <v>4</v>
      </c>
      <c r="C14" s="80"/>
      <c r="D14" s="81" t="s">
        <v>5</v>
      </c>
      <c r="E14" s="81"/>
      <c r="F14" s="81" t="s">
        <v>6</v>
      </c>
      <c r="G14" s="81" t="s">
        <v>7</v>
      </c>
      <c r="H14" s="82" t="s">
        <v>87</v>
      </c>
    </row>
    <row r="15" spans="2:9" x14ac:dyDescent="0.25">
      <c r="B15" s="83" t="s">
        <v>8</v>
      </c>
      <c r="C15" s="84" t="s">
        <v>45</v>
      </c>
      <c r="D15" s="85" t="s">
        <v>10</v>
      </c>
      <c r="E15" s="85"/>
      <c r="F15" s="85" t="s">
        <v>11</v>
      </c>
      <c r="G15" s="85" t="s">
        <v>12</v>
      </c>
      <c r="H15" s="86" t="s">
        <v>88</v>
      </c>
    </row>
    <row r="16" spans="2:9" ht="15.75" thickBot="1" x14ac:dyDescent="0.3">
      <c r="B16" s="87" t="s">
        <v>13</v>
      </c>
      <c r="C16" s="88" t="s">
        <v>45</v>
      </c>
      <c r="D16" s="89">
        <v>36586</v>
      </c>
      <c r="E16" s="90"/>
      <c r="F16" s="90" t="s">
        <v>15</v>
      </c>
      <c r="G16" s="91">
        <v>0.18629999999999999</v>
      </c>
      <c r="H16" s="92" t="s">
        <v>12</v>
      </c>
    </row>
    <row r="17" spans="2:9" x14ac:dyDescent="0.25">
      <c r="B17" s="93">
        <v>1</v>
      </c>
      <c r="C17" s="94"/>
      <c r="D17" s="95">
        <v>26300</v>
      </c>
      <c r="E17" s="96"/>
      <c r="F17" s="97">
        <f>SUM(D17*E12)</f>
        <v>35812.052499999998</v>
      </c>
      <c r="G17" s="97">
        <f>SUM(F17*G16)</f>
        <v>6671.7853807499996</v>
      </c>
      <c r="H17" s="98">
        <f>F17+G17</f>
        <v>42483.837880749998</v>
      </c>
    </row>
    <row r="18" spans="2:9" x14ac:dyDescent="0.25">
      <c r="B18" s="1"/>
      <c r="C18" s="99">
        <v>0</v>
      </c>
      <c r="D18" s="1"/>
      <c r="E18" s="100">
        <v>0</v>
      </c>
      <c r="F18" s="101">
        <f>SUM(F17/12)</f>
        <v>2984.337708333333</v>
      </c>
      <c r="G18" s="97">
        <f>SUM(F18*G16)</f>
        <v>555.98211506249993</v>
      </c>
      <c r="H18" s="98">
        <f t="shared" ref="H18:H26" si="0">F18+G18</f>
        <v>3540.3198233958328</v>
      </c>
    </row>
    <row r="19" spans="2:9" x14ac:dyDescent="0.25">
      <c r="B19" s="93" t="s">
        <v>81</v>
      </c>
      <c r="C19" s="102"/>
      <c r="D19" s="95">
        <v>30200</v>
      </c>
      <c r="E19" s="95"/>
      <c r="F19" s="97">
        <f>SUM(D19*E12)</f>
        <v>41122.584999999999</v>
      </c>
      <c r="G19" s="97">
        <f>SUM(F19*G16)</f>
        <v>7661.1375854999997</v>
      </c>
      <c r="H19" s="98">
        <f t="shared" si="0"/>
        <v>48783.7225855</v>
      </c>
    </row>
    <row r="20" spans="2:9" x14ac:dyDescent="0.25">
      <c r="B20" s="1"/>
      <c r="C20" s="99">
        <v>0</v>
      </c>
      <c r="D20" s="1"/>
      <c r="E20" s="100">
        <v>0</v>
      </c>
      <c r="F20" s="101">
        <f>SUM(F19/12)</f>
        <v>3426.8820833333334</v>
      </c>
      <c r="G20" s="97">
        <f>SUM(F20*G16)</f>
        <v>638.42813212500005</v>
      </c>
      <c r="H20" s="98">
        <f t="shared" si="0"/>
        <v>4065.3102154583335</v>
      </c>
    </row>
    <row r="21" spans="2:9" x14ac:dyDescent="0.25">
      <c r="B21" s="93" t="s">
        <v>82</v>
      </c>
      <c r="C21" s="102"/>
      <c r="D21" s="95">
        <v>34600</v>
      </c>
      <c r="E21" s="95"/>
      <c r="F21" s="97">
        <f>SUM(D21*E12)</f>
        <v>47113.955000000002</v>
      </c>
      <c r="G21" s="97">
        <f>SUM(F21*G16)</f>
        <v>8777.3298164999997</v>
      </c>
      <c r="H21" s="98">
        <f t="shared" si="0"/>
        <v>55891.284816500003</v>
      </c>
    </row>
    <row r="22" spans="2:9" x14ac:dyDescent="0.25">
      <c r="B22" s="1"/>
      <c r="C22" s="99">
        <v>0</v>
      </c>
      <c r="D22" s="1"/>
      <c r="E22" s="100">
        <v>0</v>
      </c>
      <c r="F22" s="101">
        <f>SUM(F21/12)</f>
        <v>3926.1629166666667</v>
      </c>
      <c r="G22" s="97">
        <f>SUM(F22*G16)</f>
        <v>731.44415137499993</v>
      </c>
      <c r="H22" s="98">
        <f t="shared" si="0"/>
        <v>4657.6070680416669</v>
      </c>
    </row>
    <row r="23" spans="2:9" x14ac:dyDescent="0.25">
      <c r="B23" s="93" t="s">
        <v>83</v>
      </c>
      <c r="C23" s="102"/>
      <c r="D23" s="95">
        <v>39500</v>
      </c>
      <c r="E23" s="95"/>
      <c r="F23" s="97">
        <f>SUM(D23*E12)</f>
        <v>53786.162499999999</v>
      </c>
      <c r="G23" s="97">
        <f>SUM(F23*G16)</f>
        <v>10020.362073749999</v>
      </c>
      <c r="H23" s="98">
        <f t="shared" si="0"/>
        <v>63806.524573749994</v>
      </c>
    </row>
    <row r="24" spans="2:9" x14ac:dyDescent="0.25">
      <c r="B24" s="1"/>
      <c r="C24" s="99">
        <v>0</v>
      </c>
      <c r="D24" s="1"/>
      <c r="E24" s="100">
        <v>0</v>
      </c>
      <c r="F24" s="101">
        <f>SUM(F23/12)</f>
        <v>4482.1802083333332</v>
      </c>
      <c r="G24" s="97">
        <f>SUM(F24*G16)</f>
        <v>835.03017281249993</v>
      </c>
      <c r="H24" s="98">
        <f t="shared" si="0"/>
        <v>5317.2103811458328</v>
      </c>
    </row>
    <row r="25" spans="2:9" x14ac:dyDescent="0.25">
      <c r="B25" s="93">
        <v>8</v>
      </c>
      <c r="C25" s="102"/>
      <c r="D25" s="95">
        <v>49500</v>
      </c>
      <c r="E25" s="95"/>
      <c r="F25" s="97">
        <f>SUM(D25*E12)</f>
        <v>67402.912499999991</v>
      </c>
      <c r="G25" s="97">
        <f>SUM(F25*G16)</f>
        <v>12557.162598749997</v>
      </c>
      <c r="H25" s="98">
        <f t="shared" si="0"/>
        <v>79960.075098749992</v>
      </c>
    </row>
    <row r="26" spans="2:9" x14ac:dyDescent="0.25">
      <c r="B26" s="1"/>
      <c r="C26" s="99">
        <v>0</v>
      </c>
      <c r="D26" s="1"/>
      <c r="E26" s="100">
        <v>0</v>
      </c>
      <c r="F26" s="101">
        <f>SUM(F25/12)</f>
        <v>5616.9093749999993</v>
      </c>
      <c r="G26" s="97">
        <f>SUM(F26*G16)</f>
        <v>1046.4302165624999</v>
      </c>
      <c r="H26" s="98">
        <f t="shared" si="0"/>
        <v>6663.3395915624988</v>
      </c>
    </row>
    <row r="27" spans="2:9" x14ac:dyDescent="0.25">
      <c r="B27" s="35"/>
      <c r="C27" s="35"/>
      <c r="D27" s="35"/>
      <c r="E27" s="35"/>
      <c r="F27" s="35"/>
      <c r="G27" s="35"/>
      <c r="H27" s="35"/>
      <c r="I27" s="35"/>
    </row>
    <row r="28" spans="2:9" x14ac:dyDescent="0.25">
      <c r="B28" s="35"/>
      <c r="C28" s="35"/>
      <c r="D28" s="35"/>
      <c r="E28" s="35"/>
      <c r="F28" s="35"/>
      <c r="G28" s="35"/>
      <c r="H28" s="35"/>
      <c r="I28" s="35"/>
    </row>
    <row r="29" spans="2:9" x14ac:dyDescent="0.25">
      <c r="B29" s="35" t="s">
        <v>46</v>
      </c>
      <c r="C29" s="35"/>
      <c r="D29" s="35"/>
      <c r="E29" s="35"/>
      <c r="F29" s="35"/>
      <c r="G29" s="35"/>
      <c r="H29" s="35"/>
      <c r="I29" s="35"/>
    </row>
    <row r="32" spans="2:9" x14ac:dyDescent="0.25">
      <c r="B32" s="103" t="s">
        <v>84</v>
      </c>
    </row>
  </sheetData>
  <mergeCells count="3">
    <mergeCell ref="B2:I2"/>
    <mergeCell ref="B4:I4"/>
    <mergeCell ref="B5:I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BreakPreview" topLeftCell="A4" zoomScaleNormal="100" zoomScaleSheetLayoutView="100" workbookViewId="0">
      <selection activeCell="G32" sqref="G32"/>
    </sheetView>
  </sheetViews>
  <sheetFormatPr defaultRowHeight="15" x14ac:dyDescent="0.25"/>
  <cols>
    <col min="5" max="5" width="30" customWidth="1"/>
    <col min="7" max="7" width="13.42578125" customWidth="1"/>
  </cols>
  <sheetData>
    <row r="1" spans="1:5" ht="39" customHeight="1" x14ac:dyDescent="0.35">
      <c r="A1" s="34" t="s">
        <v>48</v>
      </c>
      <c r="B1" s="37"/>
      <c r="C1" s="37"/>
      <c r="D1" s="35"/>
      <c r="E1" s="35"/>
    </row>
    <row r="2" spans="1:5" ht="15.75" x14ac:dyDescent="0.25">
      <c r="A2" s="42" t="s">
        <v>49</v>
      </c>
      <c r="B2" s="37"/>
      <c r="C2" s="37"/>
      <c r="D2" s="37"/>
      <c r="E2" s="35"/>
    </row>
    <row r="3" spans="1:5" x14ac:dyDescent="0.25">
      <c r="A3" s="38" t="s">
        <v>50</v>
      </c>
      <c r="B3" s="43"/>
      <c r="C3" s="37"/>
      <c r="D3" s="37"/>
      <c r="E3" s="35"/>
    </row>
    <row r="4" spans="1:5" ht="15.75" thickBot="1" x14ac:dyDescent="0.3">
      <c r="A4" s="38"/>
      <c r="B4" s="43"/>
      <c r="C4" s="37"/>
      <c r="D4" s="37"/>
      <c r="E4" s="35"/>
    </row>
    <row r="5" spans="1:5" ht="16.5" thickBot="1" x14ac:dyDescent="0.3">
      <c r="A5" s="45" t="s">
        <v>51</v>
      </c>
      <c r="B5" s="46"/>
      <c r="C5" s="47"/>
      <c r="D5" s="47"/>
      <c r="E5" s="48"/>
    </row>
    <row r="6" spans="1:5" ht="15.75" x14ac:dyDescent="0.25">
      <c r="A6" s="38"/>
      <c r="B6" s="43"/>
      <c r="C6" s="37"/>
      <c r="D6" s="42"/>
      <c r="E6" s="35"/>
    </row>
    <row r="7" spans="1:5" x14ac:dyDescent="0.25">
      <c r="A7" s="49" t="s">
        <v>52</v>
      </c>
      <c r="B7" s="50" t="s">
        <v>53</v>
      </c>
      <c r="C7" s="51"/>
      <c r="D7" s="52"/>
      <c r="E7" s="53"/>
    </row>
    <row r="8" spans="1:5" x14ac:dyDescent="0.25">
      <c r="A8" s="41"/>
      <c r="B8" s="54" t="s">
        <v>54</v>
      </c>
      <c r="C8" s="55"/>
      <c r="D8" s="40"/>
      <c r="E8" s="56"/>
    </row>
    <row r="9" spans="1:5" x14ac:dyDescent="0.25">
      <c r="A9" s="41"/>
      <c r="B9" s="54" t="s">
        <v>55</v>
      </c>
      <c r="C9" s="55"/>
      <c r="D9" s="40"/>
      <c r="E9" s="56"/>
    </row>
    <row r="10" spans="1:5" x14ac:dyDescent="0.25">
      <c r="A10" s="41"/>
      <c r="B10" s="57" t="s">
        <v>56</v>
      </c>
      <c r="C10" s="58"/>
      <c r="D10" s="59"/>
      <c r="E10" s="60"/>
    </row>
    <row r="11" spans="1:5" x14ac:dyDescent="0.25">
      <c r="A11" s="41"/>
      <c r="B11" s="39"/>
      <c r="C11" s="55"/>
      <c r="D11" s="40"/>
      <c r="E11" s="40"/>
    </row>
    <row r="12" spans="1:5" x14ac:dyDescent="0.25">
      <c r="A12" s="49" t="s">
        <v>35</v>
      </c>
      <c r="B12" s="50" t="s">
        <v>57</v>
      </c>
      <c r="C12" s="51"/>
      <c r="D12" s="52"/>
      <c r="E12" s="53"/>
    </row>
    <row r="13" spans="1:5" x14ac:dyDescent="0.25">
      <c r="A13" s="41"/>
      <c r="B13" s="57" t="s">
        <v>58</v>
      </c>
      <c r="C13" s="58"/>
      <c r="D13" s="59"/>
      <c r="E13" s="60"/>
    </row>
    <row r="14" spans="1:5" x14ac:dyDescent="0.25">
      <c r="A14" s="41"/>
      <c r="B14" s="39"/>
      <c r="C14" s="55"/>
      <c r="D14" s="40"/>
      <c r="E14" s="40"/>
    </row>
    <row r="15" spans="1:5" x14ac:dyDescent="0.25">
      <c r="A15" s="44" t="s">
        <v>47</v>
      </c>
      <c r="B15" s="61" t="s">
        <v>59</v>
      </c>
      <c r="C15" s="62"/>
      <c r="D15" s="63"/>
      <c r="E15" s="64"/>
    </row>
    <row r="16" spans="1:5" ht="15.75" thickBot="1" x14ac:dyDescent="0.3">
      <c r="A16" s="38"/>
      <c r="B16" s="43"/>
      <c r="C16" s="37"/>
      <c r="D16" s="37"/>
      <c r="E16" s="35"/>
    </row>
    <row r="17" spans="1:5" ht="16.5" thickBot="1" x14ac:dyDescent="0.3">
      <c r="A17" s="45" t="s">
        <v>60</v>
      </c>
      <c r="B17" s="46"/>
      <c r="C17" s="47"/>
      <c r="D17" s="47"/>
      <c r="E17" s="48"/>
    </row>
    <row r="18" spans="1:5" x14ac:dyDescent="0.25">
      <c r="A18" s="38"/>
      <c r="B18" s="43"/>
      <c r="C18" s="37"/>
      <c r="D18" s="37"/>
      <c r="E18" s="35"/>
    </row>
    <row r="19" spans="1:5" x14ac:dyDescent="0.25">
      <c r="A19" s="44" t="s">
        <v>36</v>
      </c>
      <c r="B19" s="61" t="s">
        <v>61</v>
      </c>
      <c r="C19" s="62"/>
      <c r="D19" s="63"/>
      <c r="E19" s="64"/>
    </row>
    <row r="20" spans="1:5" x14ac:dyDescent="0.25">
      <c r="A20" s="41"/>
      <c r="B20" s="39"/>
      <c r="C20" s="55"/>
      <c r="D20" s="40"/>
      <c r="E20" s="40"/>
    </row>
    <row r="21" spans="1:5" x14ac:dyDescent="0.25">
      <c r="A21" s="44" t="s">
        <v>34</v>
      </c>
      <c r="B21" s="61" t="s">
        <v>62</v>
      </c>
      <c r="C21" s="62"/>
      <c r="D21" s="63"/>
      <c r="E21" s="64"/>
    </row>
    <row r="22" spans="1:5" x14ac:dyDescent="0.25">
      <c r="A22" s="41"/>
      <c r="B22" s="39"/>
      <c r="C22" s="55"/>
      <c r="D22" s="40"/>
      <c r="E22" s="40"/>
    </row>
    <row r="23" spans="1:5" x14ac:dyDescent="0.25">
      <c r="A23" s="44" t="s">
        <v>33</v>
      </c>
      <c r="B23" s="61" t="s">
        <v>63</v>
      </c>
      <c r="C23" s="62"/>
      <c r="D23" s="63"/>
      <c r="E23" s="64"/>
    </row>
    <row r="24" spans="1:5" x14ac:dyDescent="0.25">
      <c r="A24" s="41"/>
      <c r="B24" s="39"/>
      <c r="C24" s="55"/>
      <c r="D24" s="40"/>
      <c r="E24" s="40"/>
    </row>
    <row r="25" spans="1:5" x14ac:dyDescent="0.25">
      <c r="A25" s="49" t="s">
        <v>47</v>
      </c>
      <c r="B25" s="50" t="s">
        <v>64</v>
      </c>
      <c r="C25" s="51"/>
      <c r="D25" s="52"/>
      <c r="E25" s="53"/>
    </row>
    <row r="26" spans="1:5" x14ac:dyDescent="0.25">
      <c r="A26" s="41"/>
      <c r="B26" s="57" t="s">
        <v>65</v>
      </c>
      <c r="C26" s="58"/>
      <c r="D26" s="59"/>
      <c r="E26" s="60"/>
    </row>
    <row r="27" spans="1:5" ht="15.75" thickBot="1" x14ac:dyDescent="0.3">
      <c r="A27" s="38"/>
      <c r="B27" s="43"/>
      <c r="C27" s="37"/>
      <c r="D27" s="37"/>
      <c r="E27" s="35"/>
    </row>
    <row r="28" spans="1:5" ht="16.5" thickBot="1" x14ac:dyDescent="0.3">
      <c r="A28" s="45" t="s">
        <v>66</v>
      </c>
      <c r="B28" s="46"/>
      <c r="C28" s="47"/>
      <c r="D28" s="47"/>
      <c r="E28" s="48"/>
    </row>
    <row r="29" spans="1:5" x14ac:dyDescent="0.25">
      <c r="A29" s="38"/>
      <c r="B29" s="43"/>
      <c r="C29" s="37"/>
      <c r="D29" s="37"/>
      <c r="E29" s="35"/>
    </row>
    <row r="30" spans="1:5" x14ac:dyDescent="0.25">
      <c r="A30" s="44" t="s">
        <v>33</v>
      </c>
      <c r="B30" s="61" t="s">
        <v>67</v>
      </c>
      <c r="C30" s="62"/>
      <c r="D30" s="63"/>
      <c r="E30" s="64"/>
    </row>
    <row r="31" spans="1:5" x14ac:dyDescent="0.25">
      <c r="A31" s="41"/>
      <c r="B31" s="39"/>
      <c r="C31" s="55"/>
      <c r="D31" s="40"/>
      <c r="E31" s="40"/>
    </row>
    <row r="32" spans="1:5" x14ac:dyDescent="0.25">
      <c r="A32" s="49" t="s">
        <v>47</v>
      </c>
      <c r="B32" s="50" t="s">
        <v>68</v>
      </c>
      <c r="C32" s="51"/>
      <c r="D32" s="52"/>
      <c r="E32" s="53"/>
    </row>
    <row r="33" spans="1:5" x14ac:dyDescent="0.25">
      <c r="A33" s="41"/>
      <c r="B33" s="54" t="s">
        <v>69</v>
      </c>
      <c r="C33" s="55"/>
      <c r="D33" s="40"/>
      <c r="E33" s="56"/>
    </row>
    <row r="34" spans="1:5" x14ac:dyDescent="0.25">
      <c r="A34" s="41"/>
      <c r="B34" s="57" t="s">
        <v>70</v>
      </c>
      <c r="C34" s="58"/>
      <c r="D34" s="59"/>
      <c r="E34" s="60"/>
    </row>
    <row r="35" spans="1:5" ht="15.75" thickBot="1" x14ac:dyDescent="0.3">
      <c r="A35" s="38"/>
      <c r="B35" s="43"/>
      <c r="C35" s="37"/>
      <c r="D35" s="37"/>
      <c r="E35" s="35"/>
    </row>
    <row r="36" spans="1:5" ht="16.5" thickBot="1" x14ac:dyDescent="0.3">
      <c r="A36" s="45" t="s">
        <v>71</v>
      </c>
      <c r="B36" s="46"/>
      <c r="C36" s="47"/>
      <c r="D36" s="47"/>
      <c r="E36" s="48"/>
    </row>
    <row r="37" spans="1:5" x14ac:dyDescent="0.25">
      <c r="A37" s="35"/>
      <c r="B37" s="35"/>
      <c r="C37" s="35"/>
      <c r="D37" s="35"/>
      <c r="E37" s="35"/>
    </row>
    <row r="38" spans="1:5" x14ac:dyDescent="0.25">
      <c r="A38" s="44" t="s">
        <v>34</v>
      </c>
      <c r="B38" s="61" t="s">
        <v>72</v>
      </c>
      <c r="C38" s="62"/>
      <c r="D38" s="63"/>
      <c r="E38" s="64"/>
    </row>
    <row r="39" spans="1:5" x14ac:dyDescent="0.25">
      <c r="A39" s="40"/>
      <c r="B39" s="40"/>
      <c r="C39" s="40"/>
      <c r="D39" s="40"/>
      <c r="E39" s="40"/>
    </row>
    <row r="40" spans="1:5" x14ac:dyDescent="0.25">
      <c r="A40" s="44" t="s">
        <v>33</v>
      </c>
      <c r="B40" s="61" t="s">
        <v>73</v>
      </c>
      <c r="C40" s="62"/>
      <c r="D40" s="63"/>
      <c r="E40" s="64"/>
    </row>
    <row r="41" spans="1:5" x14ac:dyDescent="0.25">
      <c r="A41" s="41"/>
      <c r="B41" s="39"/>
      <c r="C41" s="55"/>
      <c r="D41" s="40"/>
      <c r="E41" s="40"/>
    </row>
    <row r="42" spans="1:5" x14ac:dyDescent="0.25">
      <c r="A42" s="49" t="s">
        <v>47</v>
      </c>
      <c r="B42" s="50" t="s">
        <v>74</v>
      </c>
      <c r="C42" s="51"/>
      <c r="D42" s="52"/>
      <c r="E42" s="53"/>
    </row>
    <row r="43" spans="1:5" x14ac:dyDescent="0.25">
      <c r="A43" s="41"/>
      <c r="B43" s="54" t="s">
        <v>75</v>
      </c>
      <c r="C43" s="55"/>
      <c r="D43" s="40"/>
      <c r="E43" s="56"/>
    </row>
    <row r="44" spans="1:5" x14ac:dyDescent="0.25">
      <c r="A44" s="41"/>
      <c r="B44" s="57" t="s">
        <v>76</v>
      </c>
      <c r="C44" s="58"/>
      <c r="D44" s="59"/>
      <c r="E44" s="60"/>
    </row>
    <row r="45" spans="1:5" ht="15.75" thickBot="1" x14ac:dyDescent="0.3">
      <c r="A45" s="35"/>
      <c r="B45" s="35"/>
      <c r="C45" s="35"/>
      <c r="D45" s="35"/>
      <c r="E45" s="35"/>
    </row>
    <row r="46" spans="1:5" ht="16.5" thickBot="1" x14ac:dyDescent="0.3">
      <c r="A46" s="45" t="s">
        <v>77</v>
      </c>
      <c r="B46" s="46"/>
      <c r="C46" s="47"/>
      <c r="D46" s="47"/>
      <c r="E46" s="48"/>
    </row>
    <row r="47" spans="1:5" x14ac:dyDescent="0.25">
      <c r="A47" s="35"/>
      <c r="B47" s="36"/>
      <c r="C47" s="35"/>
      <c r="D47" s="35"/>
      <c r="E47" s="35"/>
    </row>
    <row r="48" spans="1:5" x14ac:dyDescent="0.25">
      <c r="A48" s="44" t="s">
        <v>33</v>
      </c>
      <c r="B48" s="61" t="s">
        <v>78</v>
      </c>
      <c r="C48" s="62"/>
      <c r="D48" s="63"/>
      <c r="E48" s="64"/>
    </row>
    <row r="49" spans="1:5" x14ac:dyDescent="0.25">
      <c r="A49" s="40"/>
      <c r="B49" s="40"/>
      <c r="C49" s="40"/>
      <c r="D49" s="40"/>
      <c r="E49" s="65"/>
    </row>
    <row r="50" spans="1:5" x14ac:dyDescent="0.25">
      <c r="A50" s="49" t="s">
        <v>47</v>
      </c>
      <c r="B50" s="50" t="s">
        <v>79</v>
      </c>
      <c r="C50" s="51"/>
      <c r="D50" s="52"/>
      <c r="E50" s="53"/>
    </row>
    <row r="51" spans="1:5" x14ac:dyDescent="0.25">
      <c r="A51" s="41"/>
      <c r="B51" s="57" t="s">
        <v>80</v>
      </c>
      <c r="C51" s="58"/>
      <c r="D51" s="59"/>
      <c r="E51" s="60"/>
    </row>
    <row r="52" spans="1:5" x14ac:dyDescent="0.25">
      <c r="A52" s="35"/>
      <c r="B52" s="35"/>
      <c r="C52" s="35"/>
      <c r="D52" s="35"/>
      <c r="E52" s="35"/>
    </row>
  </sheetData>
  <pageMargins left="0.7" right="0.7" top="0.75" bottom="0.75" header="0.3" footer="0.3"/>
  <pageSetup paperSize="9" scale="9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DocLib</p:Name>
  <p:Description/>
  <p:Statement/>
  <p:PolicyItems>
    <p:PolicyItem featureId="ExformaticsQualityPolicy" staticId="0x01010E002DC4069FE2BF6044A072A23DCF50C7F80070BBC984826B794A902ECDBB277036A3|143200060" UniqueId="f88b4bb3-dc8e-45b4-8c3e-882d8833ff5a">
      <p:Name>Exformatics Quality Controls</p:Name>
      <p:Description/>
      <p:CustomData>
        <config>
          <UniqueEXDocID>true</UniqueEXDocID>
          <AddDefaultValues>false</AddDefaultValues>
          <SignedApproval>true</SignedApproval>
          <RegulatoryDocument>false</RegulatoryDocument>
          <PatentDocument>false</PatentDocument>
          <DocIDServer>http://jazz</DocIDServer>
          <EXCoreDocType>Type1A</EXCoreDocType>
        </config>
      </p:CustomData>
    </p:PolicyItem>
  </p:PolicyItems>
</p:Polic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DocumentID xmlns="http://schemas.microsoft.com/sharepoint/v3/fields">001220743</EXDocumentID>
    <EXCoreDocType xmlns="http://schemas.microsoft.com/sharepoint/v3/fields">Type1A</EXCoreDocType>
    <EXHash xmlns="http://schemas.microsoft.com/sharepoint/v3/fields">937C4420A9B7452EA86DC5EDF085E7167DA19245884C405117020F5FA0213B73A3AFC8C0C8B99F3EE06FBACC53AB89708E2CAE84B65270AFDEE346D24D778</EXHash>
    <EXTimestamp xmlns="http://schemas.microsoft.com/sharepoint/v3/fields">10/24/2019 11:51:05 AM</EXTimestamp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Lib" ma:contentTypeID="0x01010E002DC4069FE2BF6044A072A23DCF50C7F80070BBC984826B794A902ECDBB277036A3" ma:contentTypeVersion="12" ma:contentTypeDescription="EXDocument" ma:contentTypeScope="" ma:versionID="86acf7b281fe7ccf3dec2bbbe6b63ecb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d6024862d5d04a5f3b5e4f14681747d3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EXDocumentID" minOccurs="0"/>
                <xsd:element ref="ns2:EXCoreDocType" minOccurs="0"/>
                <xsd:element ref="ns2:EXHash" minOccurs="0"/>
                <xsd:element ref="ns2:EXTimestamp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3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EXDocumentID" ma:index="9" nillable="true" ma:displayName="EXDocumentID" ma:internalName="EXDocumentID" ma:readOnly="true">
      <xsd:simpleType>
        <xsd:restriction base="dms:Text"/>
      </xsd:simpleType>
    </xsd:element>
    <xsd:element name="EXCoreDocType" ma:index="10" nillable="true" ma:displayName="EXCoreDocType" ma:internalName="EXCoreDocType" ma:readOnly="true">
      <xsd:simpleType>
        <xsd:restriction base="dms:Text"/>
      </xsd:simpleType>
    </xsd:element>
    <xsd:element name="EXHash" ma:index="11" nillable="true" ma:displayName="EXHash" ma:internalName="EXHash" ma:readOnly="true">
      <xsd:simpleType>
        <xsd:restriction base="dms:Text"/>
      </xsd:simpleType>
    </xsd:element>
    <xsd:element name="EXTimestamp" ma:index="12" nillable="true" ma:displayName="EXTimestamp" ma:internalName="EXTimestamp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460202-E6ED-4C95-B9B4-91CB6B2A3454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D64A2C57-9C0D-4CCF-9139-BBA2279CD5B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75A0C84-AC09-4D25-BF13-54A84FFBAD5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F6FDCF0-DD64-4F72-B663-2A794FFF7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10</vt:i4>
      </vt:variant>
    </vt:vector>
  </HeadingPairs>
  <TitlesOfParts>
    <vt:vector size="17" baseType="lpstr">
      <vt:lpstr>Akad. i komm.</vt:lpstr>
      <vt:lpstr>Akad. i reg.</vt:lpstr>
      <vt:lpstr>Spec. og shef. kons. i komm.</vt:lpstr>
      <vt:lpstr>Spec. og chef. kons. i reg.</vt:lpstr>
      <vt:lpstr>Rådighedstillæg</vt:lpstr>
      <vt:lpstr>Stedtillæg grupper</vt:lpstr>
      <vt:lpstr>Ark1</vt:lpstr>
      <vt:lpstr>'Akad. i komm.'!Print_Area</vt:lpstr>
      <vt:lpstr>'Akad. i reg.'!Print_Area</vt:lpstr>
      <vt:lpstr>Rådighedstillæg!Print_Area</vt:lpstr>
      <vt:lpstr>'Spec. og chef. kons. i reg.'!Print_Area</vt:lpstr>
      <vt:lpstr>'Spec. og shef. kons. i komm.'!Print_Area</vt:lpstr>
      <vt:lpstr>'Akad. i komm.'!Udskriftsområde</vt:lpstr>
      <vt:lpstr>'Akad. i reg.'!Udskriftsområde</vt:lpstr>
      <vt:lpstr>Rådighedstillæg!Udskriftsområde</vt:lpstr>
      <vt:lpstr>'Spec. og chef. kons. i reg.'!Udskriftsområde</vt:lpstr>
      <vt:lpstr>'Spec. og shef. kons. i komm.'!Udskriftsområde</vt:lpstr>
    </vt:vector>
  </TitlesOfParts>
  <Company>Dyrlægeforeningen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Bente Vestergaard</dc:creator>
  <cp:lastModifiedBy>Bente Vestergaard</cp:lastModifiedBy>
  <cp:lastPrinted>2015-09-21T13:00:55Z</cp:lastPrinted>
  <dcterms:created xsi:type="dcterms:W3CDTF">2012-01-30T12:13:28Z</dcterms:created>
  <dcterms:modified xsi:type="dcterms:W3CDTF">2019-10-24T09:51:04Z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0x01010E002DC4069FE2BF6044A072A23DCF50C7F80070BBC984826B794A902ECDBB277036A3</vt:lpwstr>
  </property>
  <property fmtid="{D5CDD505-2E9C-101B-9397-08002B2CF9AE}" pid="3" name="EntityNameForeign">
    <vt:lpwstr>DL_Activities</vt:lpwstr>
  </property>
  <property fmtid="{D5CDD505-2E9C-101B-9397-08002B2CF9AE}" pid="4" name="EntityId">
    <vt:lpwstr>40332</vt:lpwstr>
  </property>
  <property fmtid="{D5CDD505-2E9C-101B-9397-08002B2CF9AE}" pid="5" name="DocumentName">
    <vt:lpwstr>http://jazz/Sag/122Docs/12-02954/JA løntabeller oktober 12 - kom. reg.xlsx</vt:lpwstr>
  </property>
  <property fmtid="{D5CDD505-2E9C-101B-9397-08002B2CF9AE}" pid="6" name="DL_AuthorInitials">
    <vt:lpwstr>bv</vt:lpwstr>
  </property>
  <property fmtid="{D5CDD505-2E9C-101B-9397-08002B2CF9AE}" pid="7" name="DL_AuthorName">
    <vt:lpwstr>Bente Vestergaard</vt:lpwstr>
  </property>
  <property fmtid="{D5CDD505-2E9C-101B-9397-08002B2CF9AE}" pid="8" name="DL_AuthorEmail">
    <vt:lpwstr>bv@fsek.dk</vt:lpwstr>
  </property>
  <property fmtid="{D5CDD505-2E9C-101B-9397-08002B2CF9AE}" pid="9" name="DL_AuthorIcon">
    <vt:lpwstr>http://www.exformatics.com/images/logo_new.jpg</vt:lpwstr>
  </property>
  <property fmtid="{D5CDD505-2E9C-101B-9397-08002B2CF9AE}" pid="10" name="fLogoOvertekst">
    <vt:lpwstr>ANSATTE DYRLÆGERS ORGANISATION</vt:lpwstr>
  </property>
  <property fmtid="{D5CDD505-2E9C-101B-9397-08002B2CF9AE}" pid="11" name="fNavn">
    <vt:lpwstr>Bente Vestergaard</vt:lpwstr>
  </property>
  <property fmtid="{D5CDD505-2E9C-101B-9397-08002B2CF9AE}" pid="12" name="Order">
    <vt:r8>73300</vt:r8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TemplateUrl">
    <vt:lpwstr/>
  </property>
</Properties>
</file>